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<sst xmlns="http://schemas.openxmlformats.org/spreadsheetml/2006/main" count="35" uniqueCount="25">
  <si>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Prix d'achat de votre maison</t>
  </si>
  <si>
    <t>Fond propre minimum</t>
  </si>
  <si>
    <t xml:space="preserve">Premier Rang max </t>
  </si>
  <si>
    <t>Deuxième Rang</t>
  </si>
  <si>
    <t>Taux théorique</t>
  </si>
  <si>
    <t>Frais d'entretien</t>
  </si>
  <si>
    <t>Ammortissement</t>
  </si>
  <si>
    <t>A</t>
  </si>
  <si>
    <t>Votre Age</t>
  </si>
  <si>
    <t>B</t>
  </si>
  <si>
    <t>Votre revenu</t>
  </si>
  <si>
    <t>Achat possible</t>
  </si>
  <si>
    <t>Taux actuel</t>
  </si>
  <si>
    <t>Ne sont pas inclus les frais notariés environ 5%</t>
  </si>
  <si>
    <t>CHARGES HYPOTHÈCAIRE THEORIQUE</t>
  </si>
  <si>
    <t>Les conditions d'acceptation varient avec chaque institution financière</t>
  </si>
  <si>
    <t>COUTS EFFECTIFS</t>
  </si>
  <si>
    <t>(1,5%)*</t>
  </si>
  <si>
    <t>Charges annuelles totales</t>
  </si>
  <si>
    <t>ans</t>
  </si>
  <si>
    <t>Amortissement</t>
  </si>
  <si>
    <t>*L'amortissement est de 1.5% par an mais dans tous les cas le 2ème rang doit être remboursé à la retraite</t>
  </si>
  <si>
    <t>Vos charges hypothécaire ne doivent pas dépasser le tiers de votre revenu</t>
  </si>
  <si>
    <t>OUI</t>
  </si>
  <si>
    <t>NON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</si>
</sst>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#,##0.00\ &quot;fr.&quot;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1"/>
      <color rgb="FF00CC00"/>
      <name val="Calibri"/>
      <family val="2"/>
    </font>
    <font>
      <b/>
      <u val="single"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50" applyFont="1" applyAlignment="1">
      <alignment/>
    </xf>
    <xf numFmtId="10" fontId="0" fillId="0" borderId="0" xfId="5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164" fontId="0" fillId="33" borderId="11" xfId="0" applyNumberFormat="1" applyFill="1" applyBorder="1" applyAlignment="1">
      <alignment vertical="center"/>
    </xf>
    <xf numFmtId="9" fontId="0" fillId="33" borderId="12" xfId="50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0" xfId="5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7" fillId="34" borderId="0" xfId="0" applyFont="1" applyFill="1" applyBorder="1" applyAlignment="1">
      <alignment/>
    </xf>
    <xf numFmtId="9" fontId="0" fillId="34" borderId="0" xfId="50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5" borderId="10" xfId="0" applyFill="1" applyBorder="1" applyAlignment="1">
      <alignment/>
    </xf>
    <xf numFmtId="9" fontId="0" fillId="0" borderId="0" xfId="0" applyNumberForma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10" fontId="0" fillId="33" borderId="0" xfId="50" applyNumberFormat="1" applyFont="1" applyFill="1" applyBorder="1" applyAlignment="1">
      <alignment horizontal="center"/>
    </xf>
    <xf numFmtId="9" fontId="0" fillId="33" borderId="0" xfId="5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9" fontId="0" fillId="35" borderId="0" xfId="50" applyFont="1" applyFill="1" applyBorder="1" applyAlignment="1">
      <alignment/>
    </xf>
    <xf numFmtId="165" fontId="0" fillId="33" borderId="0" xfId="50" applyNumberFormat="1" applyFont="1" applyFill="1" applyBorder="1" applyAlignment="1">
      <alignment horizontal="center"/>
    </xf>
    <xf numFmtId="9" fontId="0" fillId="33" borderId="0" xfId="50" applyFont="1" applyFill="1" applyBorder="1" applyAlignment="1">
      <alignment horizontal="center" vertical="center"/>
    </xf>
    <xf numFmtId="164" fontId="37" fillId="33" borderId="0" xfId="0" applyNumberFormat="1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164" fontId="0" fillId="35" borderId="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7" fillId="33" borderId="15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 horizontal="left" vertical="top" wrapText="1"/>
    </xf>
    <xf numFmtId="0" fontId="37" fillId="33" borderId="15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8</xdr:row>
      <xdr:rowOff>142875</xdr:rowOff>
    </xdr:from>
    <xdr:to>
      <xdr:col>3</xdr:col>
      <xdr:colOff>161925</xdr:colOff>
      <xdr:row>8</xdr:row>
      <xdr:rowOff>142875</xdr:rowOff>
    </xdr:to>
    <xdr:sp>
      <xdr:nvSpPr>
        <xdr:cNvPr id="1" name="Connecteur droit 8"/>
        <xdr:cNvSpPr>
          <a:spLocks/>
        </xdr:cNvSpPr>
      </xdr:nvSpPr>
      <xdr:spPr>
        <a:xfrm>
          <a:off x="1028700" y="19050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1019175</xdr:colOff>
      <xdr:row>7</xdr:row>
      <xdr:rowOff>161925</xdr:rowOff>
    </xdr:from>
    <xdr:to>
      <xdr:col>3</xdr:col>
      <xdr:colOff>171450</xdr:colOff>
      <xdr:row>7</xdr:row>
      <xdr:rowOff>161925</xdr:rowOff>
    </xdr:to>
    <xdr:sp>
      <xdr:nvSpPr>
        <xdr:cNvPr id="2" name="Connecteur droit 10"/>
        <xdr:cNvSpPr>
          <a:spLocks/>
        </xdr:cNvSpPr>
      </xdr:nvSpPr>
      <xdr:spPr>
        <a:xfrm>
          <a:off x="1019175" y="1733550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904875</xdr:colOff>
      <xdr:row>11</xdr:row>
      <xdr:rowOff>142875</xdr:rowOff>
    </xdr:from>
    <xdr:to>
      <xdr:col>1</xdr:col>
      <xdr:colOff>133350</xdr:colOff>
      <xdr:row>11</xdr:row>
      <xdr:rowOff>152400</xdr:rowOff>
    </xdr:to>
    <xdr:sp>
      <xdr:nvSpPr>
        <xdr:cNvPr id="3" name="Connecteur droit 17"/>
        <xdr:cNvSpPr>
          <a:spLocks/>
        </xdr:cNvSpPr>
      </xdr:nvSpPr>
      <xdr:spPr>
        <a:xfrm flipV="1">
          <a:off x="904875" y="2724150"/>
          <a:ext cx="923925" cy="9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981075</xdr:colOff>
      <xdr:row>24</xdr:row>
      <xdr:rowOff>142875</xdr:rowOff>
    </xdr:from>
    <xdr:to>
      <xdr:col>3</xdr:col>
      <xdr:colOff>733425</xdr:colOff>
      <xdr:row>24</xdr:row>
      <xdr:rowOff>152400</xdr:rowOff>
    </xdr:to>
    <xdr:sp>
      <xdr:nvSpPr>
        <xdr:cNvPr id="4" name="Connecteur droit 24"/>
        <xdr:cNvSpPr>
          <a:spLocks/>
        </xdr:cNvSpPr>
      </xdr:nvSpPr>
      <xdr:spPr>
        <a:xfrm flipV="1">
          <a:off x="981075" y="4972050"/>
          <a:ext cx="2952750" cy="9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1000125</xdr:colOff>
      <xdr:row>23</xdr:row>
      <xdr:rowOff>142875</xdr:rowOff>
    </xdr:from>
    <xdr:to>
      <xdr:col>3</xdr:col>
      <xdr:colOff>190500</xdr:colOff>
      <xdr:row>23</xdr:row>
      <xdr:rowOff>152400</xdr:rowOff>
    </xdr:to>
    <xdr:sp>
      <xdr:nvSpPr>
        <xdr:cNvPr id="5" name="Connecteur droit 26"/>
        <xdr:cNvSpPr>
          <a:spLocks/>
        </xdr:cNvSpPr>
      </xdr:nvSpPr>
      <xdr:spPr>
        <a:xfrm flipV="1">
          <a:off x="1000125" y="4781550"/>
          <a:ext cx="2390775" cy="9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1" max="1" width="25.421875" style="0" customWidth="1"/>
    <col min="2" max="2" width="7.7109375" style="2" customWidth="1"/>
    <col min="3" max="3" width="14.8515625" style="1" customWidth="1"/>
    <col min="6" max="6" width="13.140625" style="0" customWidth="1"/>
    <col min="7" max="7" width="12.140625" style="0" customWidth="1"/>
    <col min="8" max="8" width="6.140625" style="0" customWidth="1"/>
  </cols>
  <sheetData>
    <row r="1" spans="1:8" ht="18.75">
      <c r="A1" s="47" t="s">
        <v>14</v>
      </c>
      <c r="B1" s="48"/>
      <c r="C1" s="48"/>
      <c r="D1" s="48"/>
      <c r="E1" s="48"/>
      <c r="F1" s="48"/>
      <c r="G1" s="48"/>
      <c r="H1" s="38"/>
    </row>
    <row r="2" spans="1:8" ht="15">
      <c r="A2" s="28"/>
      <c r="B2" s="11"/>
      <c r="C2" s="12"/>
      <c r="D2" s="13"/>
      <c r="E2" s="13"/>
      <c r="F2" s="13"/>
      <c r="G2" s="13"/>
      <c r="H2" s="4"/>
    </row>
    <row r="3" spans="1:8" ht="15">
      <c r="A3" s="28" t="s">
        <v>0</v>
      </c>
      <c r="B3" s="11"/>
      <c r="C3" s="30">
        <v>1000000</v>
      </c>
      <c r="D3" s="13"/>
      <c r="E3" s="13"/>
      <c r="F3" s="13" t="s">
        <v>8</v>
      </c>
      <c r="G3" s="31">
        <v>55</v>
      </c>
      <c r="H3" s="19" t="s">
        <v>19</v>
      </c>
    </row>
    <row r="4" spans="1:8" ht="30">
      <c r="A4" s="45" t="s">
        <v>13</v>
      </c>
      <c r="B4" s="46"/>
      <c r="C4" s="46"/>
      <c r="D4" s="23" t="s">
        <v>4</v>
      </c>
      <c r="E4" s="13"/>
      <c r="F4" s="24" t="s">
        <v>10</v>
      </c>
      <c r="G4" s="39">
        <v>200000</v>
      </c>
      <c r="H4" s="40"/>
    </row>
    <row r="5" spans="1:8" ht="15">
      <c r="A5" s="28" t="s">
        <v>1</v>
      </c>
      <c r="B5" s="32">
        <v>0.2</v>
      </c>
      <c r="C5" s="12">
        <f>C3*B5</f>
        <v>200000</v>
      </c>
      <c r="D5" s="25"/>
      <c r="E5" s="13"/>
      <c r="F5" s="13"/>
      <c r="G5" s="13"/>
      <c r="H5" s="4"/>
    </row>
    <row r="6" spans="1:10" ht="15">
      <c r="A6" s="28" t="s">
        <v>2</v>
      </c>
      <c r="B6" s="32">
        <v>0.65</v>
      </c>
      <c r="C6" s="12">
        <f>C3*B6</f>
        <v>650000</v>
      </c>
      <c r="D6" s="33">
        <v>0.05</v>
      </c>
      <c r="E6" s="12">
        <f>C6*D6</f>
        <v>32500</v>
      </c>
      <c r="F6" s="13"/>
      <c r="G6" s="13"/>
      <c r="H6" s="4"/>
      <c r="J6" s="20"/>
    </row>
    <row r="7" spans="1:8" ht="15">
      <c r="A7" s="28" t="s">
        <v>3</v>
      </c>
      <c r="B7" s="32">
        <f>1-B5-B6</f>
        <v>0.15000000000000002</v>
      </c>
      <c r="C7" s="12">
        <f>C3*B7</f>
        <v>150000.00000000003</v>
      </c>
      <c r="D7" s="33">
        <v>0.06</v>
      </c>
      <c r="E7" s="12">
        <f>C7*D7</f>
        <v>9000.000000000002</v>
      </c>
      <c r="F7" s="13"/>
      <c r="G7" s="13"/>
      <c r="H7" s="4"/>
    </row>
    <row r="8" spans="1:8" ht="15">
      <c r="A8" s="28" t="s">
        <v>5</v>
      </c>
      <c r="B8" s="11"/>
      <c r="C8" s="12"/>
      <c r="D8" s="33">
        <v>0.01</v>
      </c>
      <c r="E8" s="12">
        <f>C3*D8</f>
        <v>10000</v>
      </c>
      <c r="F8" s="13"/>
      <c r="G8" s="13"/>
      <c r="H8" s="4"/>
    </row>
    <row r="9" spans="1:8" ht="15">
      <c r="A9" s="28" t="s">
        <v>20</v>
      </c>
      <c r="B9" s="11"/>
      <c r="C9" s="12"/>
      <c r="D9" s="33" t="s">
        <v>17</v>
      </c>
      <c r="E9" s="12">
        <f>MAX(Feuil2!E1,Feuil2!E2)</f>
        <v>15000</v>
      </c>
      <c r="F9" s="13"/>
      <c r="G9" s="13"/>
      <c r="H9" s="4"/>
    </row>
    <row r="10" spans="1:8" ht="34.5" customHeight="1">
      <c r="A10" s="43" t="s">
        <v>21</v>
      </c>
      <c r="B10" s="44"/>
      <c r="C10" s="44"/>
      <c r="D10" s="34"/>
      <c r="E10" s="6">
        <f>SUM(E6:E9)</f>
        <v>66500</v>
      </c>
      <c r="F10" s="24" t="s">
        <v>18</v>
      </c>
      <c r="G10" s="13"/>
      <c r="H10" s="4"/>
    </row>
    <row r="11" spans="1:8" ht="15">
      <c r="A11" s="28"/>
      <c r="B11" s="11"/>
      <c r="C11" s="12"/>
      <c r="D11" s="11"/>
      <c r="E11" s="12"/>
      <c r="F11" s="13"/>
      <c r="G11" s="13"/>
      <c r="H11" s="4"/>
    </row>
    <row r="12" spans="1:8" ht="15">
      <c r="A12" s="28" t="s">
        <v>11</v>
      </c>
      <c r="B12" s="25" t="str">
        <f>IF(Feuil2!A6&gt;=3,Feuil2!A4,Feuil2!A5)</f>
        <v>OUI</v>
      </c>
      <c r="C12" s="35" t="s">
        <v>22</v>
      </c>
      <c r="D12" s="13"/>
      <c r="E12" s="13"/>
      <c r="F12" s="13"/>
      <c r="G12" s="13"/>
      <c r="H12" s="4"/>
    </row>
    <row r="13" spans="1:8" ht="7.5" customHeight="1">
      <c r="A13" s="28"/>
      <c r="B13" s="13"/>
      <c r="C13" s="12"/>
      <c r="D13" s="13"/>
      <c r="E13" s="13"/>
      <c r="F13" s="13"/>
      <c r="G13" s="13"/>
      <c r="H13" s="4"/>
    </row>
    <row r="14" spans="1:8" ht="15">
      <c r="A14" s="36" t="s">
        <v>15</v>
      </c>
      <c r="B14" s="11"/>
      <c r="C14" s="12"/>
      <c r="D14" s="13"/>
      <c r="E14" s="13"/>
      <c r="F14" s="13"/>
      <c r="G14" s="13"/>
      <c r="H14" s="4"/>
    </row>
    <row r="15" spans="1:8" ht="9.75" customHeight="1" thickBot="1">
      <c r="A15" s="37"/>
      <c r="B15" s="7"/>
      <c r="C15" s="8"/>
      <c r="D15" s="9"/>
      <c r="E15" s="9"/>
      <c r="F15" s="9"/>
      <c r="G15" s="9"/>
      <c r="H15" s="10"/>
    </row>
    <row r="16" spans="1:8" ht="9.75" customHeight="1" thickTop="1">
      <c r="A16" s="14"/>
      <c r="B16" s="15"/>
      <c r="C16" s="16"/>
      <c r="D16" s="17"/>
      <c r="E16" s="17"/>
      <c r="F16" s="17"/>
      <c r="G16" s="17"/>
      <c r="H16" s="17"/>
    </row>
    <row r="17" spans="1:8" ht="15" customHeight="1">
      <c r="A17" s="47" t="s">
        <v>16</v>
      </c>
      <c r="B17" s="48"/>
      <c r="C17" s="48"/>
      <c r="D17" s="48"/>
      <c r="E17" s="48"/>
      <c r="F17" s="48"/>
      <c r="G17" s="48"/>
      <c r="H17" s="49"/>
    </row>
    <row r="18" spans="1:8" ht="15">
      <c r="A18" s="28"/>
      <c r="B18" s="11"/>
      <c r="C18" s="12"/>
      <c r="D18" s="13"/>
      <c r="E18" s="13"/>
      <c r="F18" s="13"/>
      <c r="G18" s="13"/>
      <c r="H18" s="4"/>
    </row>
    <row r="19" spans="1:8" ht="15">
      <c r="A19" s="28" t="s">
        <v>0</v>
      </c>
      <c r="B19" s="11"/>
      <c r="C19" s="12">
        <f>C3</f>
        <v>1000000</v>
      </c>
      <c r="D19" s="13"/>
      <c r="E19" s="13"/>
      <c r="F19" s="13" t="s">
        <v>8</v>
      </c>
      <c r="G19" s="13">
        <f>G3</f>
        <v>55</v>
      </c>
      <c r="H19" s="4" t="s">
        <v>19</v>
      </c>
    </row>
    <row r="20" spans="1:8" ht="15">
      <c r="A20" s="28"/>
      <c r="B20" s="11"/>
      <c r="C20" s="12"/>
      <c r="D20" s="23" t="s">
        <v>12</v>
      </c>
      <c r="E20" s="13"/>
      <c r="F20" s="24" t="s">
        <v>10</v>
      </c>
      <c r="G20" s="41">
        <f>G4</f>
        <v>200000</v>
      </c>
      <c r="H20" s="42"/>
    </row>
    <row r="21" spans="1:8" ht="15">
      <c r="A21" s="28" t="s">
        <v>1</v>
      </c>
      <c r="B21" s="11">
        <v>0.2</v>
      </c>
      <c r="C21" s="12">
        <f>C19*B21</f>
        <v>200000</v>
      </c>
      <c r="D21" s="25"/>
      <c r="E21" s="13"/>
      <c r="F21" s="13"/>
      <c r="G21" s="13"/>
      <c r="H21" s="4"/>
    </row>
    <row r="22" spans="1:8" ht="15">
      <c r="A22" s="28" t="s">
        <v>2</v>
      </c>
      <c r="B22" s="11">
        <v>0.65</v>
      </c>
      <c r="C22" s="12">
        <f>C19*B22</f>
        <v>650000</v>
      </c>
      <c r="D22" s="26">
        <v>0.0233</v>
      </c>
      <c r="E22" s="12">
        <f>C22*D22</f>
        <v>15145</v>
      </c>
      <c r="F22" s="13"/>
      <c r="G22" s="13"/>
      <c r="H22" s="4"/>
    </row>
    <row r="23" spans="1:8" ht="15">
      <c r="A23" s="28" t="s">
        <v>3</v>
      </c>
      <c r="B23" s="11">
        <v>0.15</v>
      </c>
      <c r="C23" s="12">
        <f>C19*B23</f>
        <v>150000</v>
      </c>
      <c r="D23" s="26">
        <v>0.0273</v>
      </c>
      <c r="E23" s="12">
        <f>C23*D23</f>
        <v>4095</v>
      </c>
      <c r="F23" s="13"/>
      <c r="G23" s="13"/>
      <c r="H23" s="4"/>
    </row>
    <row r="24" spans="1:8" ht="15">
      <c r="A24" s="28" t="s">
        <v>5</v>
      </c>
      <c r="B24" s="11"/>
      <c r="C24" s="12"/>
      <c r="D24" s="26">
        <v>0.01</v>
      </c>
      <c r="E24" s="12">
        <f>C19*D24</f>
        <v>10000</v>
      </c>
      <c r="F24" s="13"/>
      <c r="G24" s="13"/>
      <c r="H24" s="4"/>
    </row>
    <row r="25" spans="1:8" ht="15">
      <c r="A25" s="28" t="s">
        <v>20</v>
      </c>
      <c r="B25" s="11"/>
      <c r="C25" s="12"/>
      <c r="D25" s="27"/>
      <c r="E25" s="18">
        <f>$E$9</f>
        <v>15000</v>
      </c>
      <c r="F25" s="13"/>
      <c r="G25" s="13"/>
      <c r="H25" s="4"/>
    </row>
    <row r="26" spans="1:8" ht="15">
      <c r="A26" s="28"/>
      <c r="B26" s="11"/>
      <c r="C26" s="12"/>
      <c r="D26" s="11"/>
      <c r="E26" s="12">
        <f>SUM(E22:E25)</f>
        <v>44240</v>
      </c>
      <c r="F26" s="5" t="s">
        <v>18</v>
      </c>
      <c r="G26" s="13"/>
      <c r="H26" s="4"/>
    </row>
    <row r="27" spans="1:8" ht="15.75" thickBot="1">
      <c r="A27" s="29"/>
      <c r="B27" s="9"/>
      <c r="C27" s="8"/>
      <c r="D27" s="9"/>
      <c r="E27" s="9"/>
      <c r="F27" s="9"/>
      <c r="G27" s="9"/>
      <c r="H27" s="10"/>
    </row>
    <row r="28" ht="15.75" thickTop="1"/>
  </sheetData>
  <sheetProtection/>
  <mergeCells count="6">
    <mergeCell ref="G4:H4"/>
    <mergeCell ref="G20:H20"/>
    <mergeCell ref="A10:C10"/>
    <mergeCell ref="A4:C4"/>
    <mergeCell ref="A1:G1"/>
    <mergeCell ref="A17:H17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14.140625" style="0" customWidth="1"/>
    <col min="3" max="3" width="14.57421875" style="0" customWidth="1"/>
  </cols>
  <sheetData>
    <row r="1" spans="1:5" ht="15">
      <c r="A1" t="s">
        <v>6</v>
      </c>
      <c r="B1" s="2" t="s">
        <v>7</v>
      </c>
      <c r="C1" s="1">
        <v>150000</v>
      </c>
      <c r="D1">
        <f>65-Feuil1!G3</f>
        <v>10</v>
      </c>
      <c r="E1" s="1">
        <f>C1/D1</f>
        <v>15000</v>
      </c>
    </row>
    <row r="2" spans="2:5" ht="15">
      <c r="B2" s="2" t="s">
        <v>9</v>
      </c>
      <c r="C2" s="1">
        <f>Feuil1!C6+Feuil1!C7</f>
        <v>800000</v>
      </c>
      <c r="D2" s="3">
        <v>0.015</v>
      </c>
      <c r="E2" s="1">
        <f>C2*D2</f>
        <v>12000</v>
      </c>
    </row>
    <row r="3" spans="2:3" ht="15">
      <c r="B3" s="2"/>
      <c r="C3" s="1"/>
    </row>
    <row r="4" spans="1:3" ht="15">
      <c r="A4" s="21" t="s">
        <v>23</v>
      </c>
      <c r="B4" s="2"/>
      <c r="C4" s="1"/>
    </row>
    <row r="5" spans="1:3" ht="15">
      <c r="A5" s="22" t="s">
        <v>24</v>
      </c>
      <c r="B5" s="2"/>
      <c r="C5" s="1"/>
    </row>
    <row r="6" spans="1:3" ht="15">
      <c r="A6">
        <f>Feuil1!G4/Feuil1!E10</f>
        <v>3.007518796992481</v>
      </c>
      <c r="B6" s="2"/>
      <c r="C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GTanari</dc:creator>
  <cp:keywords/>
  <dc:description/>
  <cp:lastModifiedBy>Robert</cp:lastModifiedBy>
  <cp:lastPrinted>2014-05-10T22:10:07Z</cp:lastPrinted>
  <dcterms:created xsi:type="dcterms:W3CDTF">2014-05-06T20:14:24Z</dcterms:created>
  <dcterms:modified xsi:type="dcterms:W3CDTF">2014-07-22T07:41:05Z</dcterms:modified>
  <cp:category/>
  <cp:version/>
  <cp:contentType/>
  <cp:contentStatus/>
</cp:coreProperties>
</file>